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activeTab="0"/>
  </bookViews>
  <sheets>
    <sheet name=" 1一般预算调整表" sheetId="1" r:id="rId3"/>
    <sheet name="2本级新增财力及预算调整" sheetId="2" r:id="rId4"/>
    <sheet name="3政府性基金预算调整表" sheetId="3" r:id="rId5"/>
    <sheet name="4国有资本经营预算调整表 " sheetId="4" r:id="rId6"/>
  </sheets>
  <calcPr/>
</workbook>
</file>

<file path=xl/sharedStrings.xml><?xml version="1.0" encoding="utf-8"?>
<sst xmlns="http://schemas.openxmlformats.org/spreadsheetml/2006/main" count="94" uniqueCount="94">
  <si>
    <t/>
  </si>
  <si>
    <t>附表二</t>
  </si>
  <si>
    <t xml:space="preserve">2024年一般公共预算本级新增财力及预算调整安排情况 </t>
  </si>
  <si>
    <t>单位：万元</t>
  </si>
  <si>
    <t>新增财力及预算调整情况</t>
  </si>
  <si>
    <t>预算调整支出安排</t>
  </si>
  <si>
    <t>序号</t>
  </si>
  <si>
    <t>收入来源</t>
  </si>
  <si>
    <t>金额</t>
  </si>
  <si>
    <t>项目名称</t>
  </si>
  <si>
    <t>合计（一+二+三+四）</t>
  </si>
  <si>
    <t>合计</t>
  </si>
  <si>
    <t>新增一般债8509万元</t>
  </si>
  <si>
    <t>新增安排项目4个</t>
  </si>
  <si>
    <t>（一）财力增加小计</t>
  </si>
  <si>
    <t>置换安排项目6个</t>
  </si>
  <si>
    <t>转移支付新增财力7112万元</t>
  </si>
  <si>
    <t>均衡性转移支付</t>
  </si>
  <si>
    <t>新增县级基本财力保障资金1427万元</t>
  </si>
  <si>
    <t>企业职工养老</t>
  </si>
  <si>
    <t>特殊县困难补助</t>
  </si>
  <si>
    <t>教育奖励性绩效</t>
  </si>
  <si>
    <t>县级基本财力保障</t>
  </si>
  <si>
    <t>松线虫防治</t>
  </si>
  <si>
    <t>革命老区转移支付</t>
  </si>
  <si>
    <t>城乡医疗救助</t>
  </si>
  <si>
    <t>国有资本经营预算调入</t>
  </si>
  <si>
    <t>城乡居民养老</t>
  </si>
  <si>
    <t>政府性基金预算调入</t>
  </si>
  <si>
    <t>人员调资</t>
  </si>
  <si>
    <t>新增一般债</t>
  </si>
  <si>
    <t>再融资债务还本</t>
  </si>
  <si>
    <t>（二）财力减少小计</t>
  </si>
  <si>
    <t>消化存量暂付款</t>
  </si>
  <si>
    <t>本级减收</t>
  </si>
  <si>
    <t>新增购房补贴</t>
  </si>
  <si>
    <t>其他调入减少</t>
  </si>
  <si>
    <t>水系联通及水美乡村建设县级配套</t>
  </si>
  <si>
    <t>困难残疾人补贴、救急难互助社县级补助等</t>
  </si>
  <si>
    <t xml:space="preserve">  二当年预算调剂小计</t>
  </si>
  <si>
    <t>债务还本</t>
  </si>
  <si>
    <t>当年其他指标调整调剂</t>
  </si>
  <si>
    <t>长城影视总部迁入补助</t>
  </si>
  <si>
    <t>新增一般债、新增转移支付置换年初财力调整安排</t>
  </si>
  <si>
    <t>国投见习生补助等（暂存款调入安排）</t>
  </si>
  <si>
    <t>农村公益事业奖补、文物普查及其他</t>
  </si>
  <si>
    <t xml:space="preserve">  三新增债务转贷收入</t>
  </si>
  <si>
    <t>一般债务还本</t>
  </si>
  <si>
    <t>一次性绩效考核奖（含23年样本点单位）</t>
  </si>
  <si>
    <t xml:space="preserve">  四年初预留安排调剂使用</t>
  </si>
  <si>
    <t>21年基础绩效奖清算及24年退休绩效提标（全年共4208万元）</t>
  </si>
  <si>
    <t>其他人员增资（新进人员增资、新增死亡抚恤、交警非税短收安排、工资普调）</t>
  </si>
  <si>
    <t>入伍新兵视力矫正手术补助、民兵服装等</t>
  </si>
  <si>
    <t>注：新增一般债安排情况
   1. 新增项目4个，其中：和美乡村建设4000万元，国土绿化项目试点配套515万元，横江源川段防洪治理工程配套194万元，2024年黟县城乡交通一体化基础设施提升改造项目477万元。
   2. 置换调整项目6个，其中：黟中教学楼、综合楼和运动场建设项目1251万元，亚行贷款项目县级配套250万元，2024年新安江--千岛湖生态保护补偿试验区建设县级配套677万元，高标准农田建设工程350万元，县乡公路管养215万元，乡村振兴衔接资金580万元。</t>
  </si>
  <si>
    <t>附表三</t>
  </si>
  <si>
    <t>2024年县级政府性基金预算调整变动情况表</t>
  </si>
  <si>
    <t>收入项目</t>
  </si>
  <si>
    <t>年初预算数</t>
  </si>
  <si>
    <t>调整预算数</t>
  </si>
  <si>
    <t>全年预计数</t>
  </si>
  <si>
    <t>备注</t>
  </si>
  <si>
    <t>支出项目</t>
  </si>
  <si>
    <t>政府性基金预算收入</t>
  </si>
  <si>
    <t>政府性基金预算支出</t>
  </si>
  <si>
    <t>其中：新增专项债支出23100万元，上缴市22-23年高铁配资2000万元</t>
  </si>
  <si>
    <t>上级补助收入</t>
  </si>
  <si>
    <t>债务还本支出</t>
  </si>
  <si>
    <t>其中：再融资还本2575</t>
  </si>
  <si>
    <t>债务转贷收入</t>
  </si>
  <si>
    <t>调出资金</t>
  </si>
  <si>
    <t xml:space="preserve">    其中：新增专项债务转贷收入</t>
  </si>
  <si>
    <t>结转下年</t>
  </si>
  <si>
    <t xml:space="preserve">         再融资专项债务转贷收入</t>
  </si>
  <si>
    <t>上年结转</t>
  </si>
  <si>
    <t>收入总计</t>
  </si>
  <si>
    <t>支出总计</t>
  </si>
  <si>
    <t>附表四</t>
  </si>
  <si>
    <t>2024年县级国有资本经营预算调整变动情况表</t>
  </si>
  <si>
    <t>国有资本经营预算收入</t>
  </si>
  <si>
    <t>国有资本经营预算支出</t>
  </si>
  <si>
    <t>附表一</t>
  </si>
  <si>
    <t>2024年县级一般公共预算调整变动情况表</t>
  </si>
  <si>
    <t>一般公共预算收入</t>
  </si>
  <si>
    <t>一般公共预算支出</t>
  </si>
  <si>
    <t>上解上级支出</t>
  </si>
  <si>
    <t>两院、环保、交通上划1827万元直接从市转移支付指标扣减</t>
  </si>
  <si>
    <t>调入资金</t>
  </si>
  <si>
    <t xml:space="preserve">   其中：一般债务还本支出</t>
  </si>
  <si>
    <t>含523万元外债转贷收入</t>
  </si>
  <si>
    <t xml:space="preserve">         再融资债务还本支出</t>
  </si>
  <si>
    <t xml:space="preserve">   其中：新增一般债务转贷收入</t>
  </si>
  <si>
    <t xml:space="preserve">         再融资一般债务转贷收入</t>
  </si>
  <si>
    <r>
      <rPr>
        <rFont val="宋体"/>
        <charset val="134"/>
        <family val="3"/>
        <b val="true"/>
        <color theme="1"/>
        <sz val="9"/>
        <scheme val="minor"/>
      </rPr>
      <t xml:space="preserve">  一当年新增可用财力合计</t>
    </r>
    <r>
      <rPr>
        <rFont val="宋体"/>
        <charset val="134"/>
        <family val="3"/>
        <b val="true"/>
        <color theme="1"/>
        <sz val="8"/>
        <scheme val="minor"/>
      </rPr>
      <t>（（一）+（二））</t>
    </r>
  </si>
  <si>
    <r>
      <t>其中：土地出让收入</t>
    </r>
    <r>
      <rPr>
        <rFont val="宋体"/>
        <charset val="134"/>
        <family val="3"/>
        <sz val="9"/>
        <scheme val="minor"/>
      </rPr>
      <t>20890万元</t>
    </r>
    <phoneticPr fontId="7" type="noConversion"/>
  </si>
</sst>
</file>

<file path=xl/styles.xml><?xml version="1.0" encoding="utf-8"?>
<styleSheet xmlns="http://schemas.openxmlformats.org/spreadsheetml/2006/main">
  <numFmts count="1">
    <numFmt numFmtId="300" formatCode="General"/>
  </numFmts>
  <fonts count="16">
    <font>
      <name val="宋体"/>
      <charset val="134"/>
      <color theme="1"/>
      <sz val="11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family val="3"/>
      <color theme="1"/>
      <sz val="9"/>
      <scheme val="minor"/>
    </font>
    <font>
      <name val="宋体"/>
      <charset val="134"/>
      <family val="3"/>
      <color theme="1"/>
      <sz val="14"/>
      <scheme val="minor"/>
    </font>
    <font>
      <name val="宋体"/>
      <charset val="134"/>
      <family val="3"/>
      <color theme="1"/>
      <sz val="16"/>
      <scheme val="minor"/>
    </font>
    <font>
      <name val="宋体"/>
      <charset val="134"/>
      <family val="3"/>
      <color theme="1"/>
      <sz val="10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b val="true"/>
      <color theme="1"/>
      <sz val="9"/>
      <scheme val="minor"/>
    </font>
    <font>
      <name val="宋体"/>
      <charset val="134"/>
      <family val="3"/>
      <b val="true"/>
      <sz val="9"/>
      <scheme val="minor"/>
    </font>
    <font>
      <name val="宋体"/>
      <charset val="134"/>
      <family val="3"/>
      <color rgb="FF000000"/>
      <sz val="9"/>
      <scheme val="minor"/>
    </font>
    <font>
      <name val="宋体"/>
      <charset val="134"/>
      <color theme="1"/>
      <sz val="11"/>
      <scheme val="minor"/>
    </font>
    <font>
      <name val="宋体"/>
      <charset val="134"/>
      <family val="3"/>
      <sz val="9"/>
      <scheme val="major"/>
    </font>
    <font>
      <name val="宋体"/>
      <charset val="134"/>
      <family val="3"/>
      <color theme="1"/>
      <sz val="16"/>
    </font>
    <font>
      <name val="宋体"/>
      <charset val="134"/>
      <family val="3"/>
      <color theme="1"/>
      <sz val="9"/>
    </font>
    <font>
      <name val="宋体"/>
      <charset val="134"/>
      <family val="3"/>
      <b val="true"/>
      <color theme="1"/>
      <sz val="9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1">
    <border>
      <left/>
      <right/>
      <top/>
      <bottom/>
    </border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/>
    </border>
  </borders>
  <cellStyleXfs>
    <xf numFmtId="0" fontId="0" fillId="2" borderId="20" xfId="0">
      <alignment vertical="center"/>
    </xf>
  </cellStyleXfs>
  <cellXfs count="79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left" vertical="center" wrapText="true"/>
    </xf>
    <xf numFmtId="0" fontId="4" fillId="2" borderId="1" xfId="0">
      <alignment horizontal="center" vertical="center" wrapText="true"/>
    </xf>
    <xf numFmtId="0" fontId="5" fillId="2" borderId="1" xfId="0">
      <alignment horizontal="center" vertical="center" wrapText="true"/>
    </xf>
    <xf numFmtId="0" fontId="5" fillId="2" borderId="2" xfId="0">
      <alignment horizontal="center" vertical="center" wrapText="true"/>
    </xf>
    <xf numFmtId="0" fontId="6" fillId="2" borderId="2" xfId="0">
      <alignment vertical="center" wrapText="true"/>
    </xf>
    <xf numFmtId="0" fontId="3" fillId="2" borderId="3" xfId="0">
      <alignment horizontal="center" vertical="center" wrapText="true"/>
    </xf>
    <xf numFmtId="0" fontId="3" fillId="2" borderId="4" xfId="0">
      <alignment horizontal="center" vertical="center" wrapText="true"/>
    </xf>
    <xf numFmtId="0" fontId="3" fillId="2" borderId="5" xfId="0">
      <alignment horizontal="center" vertical="center" wrapText="true"/>
    </xf>
    <xf numFmtId="0" fontId="3" fillId="2" borderId="6" xfId="0">
      <alignment vertical="center" wrapText="true"/>
    </xf>
    <xf numFmtId="0" fontId="3" fillId="2" borderId="7" xfId="0">
      <alignment horizontal="center" vertical="center" wrapText="true"/>
    </xf>
    <xf numFmtId="0" fontId="7" fillId="3" borderId="8" xfId="0">
      <alignment horizontal="center" vertical="center" wrapText="true"/>
    </xf>
    <xf numFmtId="0" fontId="7" fillId="3" borderId="6" xfId="0">
      <alignment horizontal="center" vertical="center" wrapText="true"/>
    </xf>
    <xf numFmtId="0" fontId="7" fillId="3" borderId="7" xfId="0">
      <alignment horizontal="center" vertical="center" wrapText="true"/>
    </xf>
    <xf numFmtId="0" fontId="8" fillId="2" borderId="9" xfId="0">
      <alignment horizontal="center" vertical="center" wrapText="true"/>
    </xf>
    <xf numFmtId="0" fontId="8" fillId="2" borderId="10" xfId="0">
      <alignment horizontal="center" vertical="center" wrapText="true"/>
    </xf>
    <xf numFmtId="0" fontId="9" fillId="3" borderId="8" xfId="0">
      <alignment horizontal="center" vertical="center" wrapText="true"/>
    </xf>
    <xf numFmtId="0" fontId="9" fillId="3" borderId="7" xfId="0">
      <alignment horizontal="center" vertical="center" wrapText="true"/>
    </xf>
    <xf numFmtId="0" fontId="8" fillId="2" borderId="9" xfId="0">
      <alignment horizontal="left" vertical="center" wrapText="true"/>
    </xf>
    <xf numFmtId="0" fontId="8" fillId="2" borderId="10" xfId="0">
      <alignment horizontal="left" vertical="center" wrapText="true"/>
    </xf>
    <xf numFmtId="0" fontId="7" fillId="3" borderId="7" xfId="0">
      <alignment vertical="center" wrapText="true"/>
    </xf>
    <xf numFmtId="0" fontId="8" fillId="2" borderId="6" xfId="0">
      <alignment vertical="center" wrapText="true"/>
    </xf>
    <xf numFmtId="0" fontId="9" fillId="3" borderId="6" xfId="0">
      <alignment horizontal="center" vertical="center" wrapText="true"/>
    </xf>
    <xf numFmtId="0" fontId="3" fillId="2" borderId="6" xfId="0">
      <alignment horizontal="center" vertical="center" wrapText="true"/>
    </xf>
    <xf numFmtId="0" fontId="3" fillId="2" borderId="11" xfId="0">
      <alignment horizontal="left" vertical="center" wrapText="true"/>
    </xf>
    <xf numFmtId="0" fontId="10" fillId="2" borderId="7" xfId="0">
      <alignment vertical="center" wrapText="true"/>
    </xf>
    <xf numFmtId="0" fontId="7" fillId="3" borderId="11" xfId="0">
      <alignment horizontal="center" vertical="center" wrapText="true"/>
    </xf>
    <xf numFmtId="0" fontId="11" fillId="2" borderId="12" xfId="0">
      <alignment horizontal="left" vertical="center"/>
    </xf>
    <xf numFmtId="0" fontId="7" fillId="3" borderId="12" xfId="0">
      <alignment horizontal="center" vertical="center" wrapText="true"/>
    </xf>
    <xf numFmtId="0" fontId="11" fillId="2" borderId="13" xfId="0">
      <alignment horizontal="left" vertical="center"/>
    </xf>
    <xf numFmtId="0" fontId="3" fillId="2" borderId="7" xfId="0">
      <alignment vertical="center" wrapText="true"/>
    </xf>
    <xf numFmtId="0" fontId="3" fillId="2" borderId="9" xfId="0">
      <alignment horizontal="left" vertical="center" wrapText="true"/>
    </xf>
    <xf numFmtId="0" fontId="3" fillId="2" borderId="10" xfId="0">
      <alignment horizontal="left" vertical="center" wrapText="true"/>
    </xf>
    <xf numFmtId="0" fontId="7" fillId="3" borderId="9" xfId="0">
      <alignment horizontal="left" vertical="center" wrapText="true"/>
    </xf>
    <xf numFmtId="0" fontId="7" fillId="3" borderId="10" xfId="0">
      <alignment horizontal="left" vertical="center" wrapText="true"/>
    </xf>
    <xf numFmtId="0" fontId="7" fillId="3" borderId="14" xfId="0">
      <alignment vertical="center" wrapText="true"/>
    </xf>
    <xf numFmtId="0" fontId="12" fillId="3" borderId="9" xfId="0">
      <alignment horizontal="left" vertical="center" wrapText="true"/>
    </xf>
    <xf numFmtId="0" fontId="12" fillId="3" borderId="10" xfId="0">
      <alignment horizontal="left" vertical="center" wrapText="true"/>
    </xf>
    <xf numFmtId="0" fontId="3" fillId="3" borderId="9" xfId="0">
      <alignment horizontal="left" vertical="center" wrapText="true"/>
    </xf>
    <xf numFmtId="0" fontId="3" fillId="3" borderId="10" xfId="0">
      <alignment horizontal="left" vertical="center" wrapText="true"/>
    </xf>
    <xf numFmtId="0" fontId="7" fillId="3" borderId="15" xfId="0">
      <alignment horizontal="center" vertical="center" wrapText="true"/>
    </xf>
    <xf numFmtId="0" fontId="8" fillId="3" borderId="9" xfId="0">
      <alignment horizontal="left" vertical="center" wrapText="true"/>
    </xf>
    <xf numFmtId="0" fontId="8" fillId="3" borderId="10" xfId="0">
      <alignment horizontal="left" vertical="center" wrapText="true"/>
    </xf>
    <xf numFmtId="0" fontId="3" fillId="2" borderId="16" xfId="0">
      <alignment vertical="center" wrapText="true"/>
    </xf>
    <xf numFmtId="0" fontId="8" fillId="2" borderId="17" xfId="0">
      <alignment horizontal="center" vertical="center" wrapText="true"/>
    </xf>
    <xf numFmtId="0" fontId="8" fillId="2" borderId="18" xfId="0">
      <alignment horizontal="center" vertical="center" wrapText="true"/>
    </xf>
    <xf numFmtId="0" fontId="9" fillId="3" borderId="14" xfId="0">
      <alignment vertical="center" wrapText="true"/>
    </xf>
    <xf numFmtId="0" fontId="7" fillId="3" borderId="16" xfId="0">
      <alignment horizontal="center" vertical="center" wrapText="true"/>
    </xf>
    <xf numFmtId="0" fontId="7" fillId="3" borderId="17" xfId="0">
      <alignment horizontal="left" vertical="center" wrapText="true"/>
    </xf>
    <xf numFmtId="0" fontId="7" fillId="3" borderId="18" xfId="0">
      <alignment horizontal="left" vertical="center" wrapText="true"/>
    </xf>
    <xf numFmtId="0" fontId="3" fillId="2" borderId="9" xfId="0">
      <alignment horizontal="left" vertical="top" wrapText="true"/>
    </xf>
    <xf numFmtId="0" fontId="3" fillId="2" borderId="19" xfId="0">
      <alignment horizontal="left" vertical="top" wrapText="true"/>
    </xf>
    <xf numFmtId="0" fontId="3" fillId="2" borderId="10" xfId="0">
      <alignment horizontal="left" vertical="top" wrapText="true"/>
    </xf>
    <xf numFmtId="0" fontId="3" fillId="2" borderId="1" xfId="0">
      <alignment vertical="center"/>
    </xf>
    <xf numFmtId="0" fontId="5" fillId="2" borderId="1" xfId="0">
      <alignment horizontal="center" vertical="center"/>
    </xf>
    <xf numFmtId="0" fontId="3" fillId="2" borderId="7" xfId="0">
      <alignment horizontal="center" vertical="center"/>
    </xf>
    <xf numFmtId="0" fontId="3" fillId="2" borderId="7" xfId="0">
      <alignment vertical="center"/>
    </xf>
    <xf numFmtId="0" fontId="3" fillId="3" borderId="7" xfId="0">
      <alignment vertical="center"/>
    </xf>
    <xf numFmtId="0" fontId="3" fillId="2" borderId="7" xfId="0">
      <alignment horizontal="right" vertical="center"/>
    </xf>
    <xf numFmtId="0" fontId="3" fillId="3" borderId="7" xfId="0">
      <alignment horizontal="right" vertical="center"/>
    </xf>
    <xf numFmtId="0" fontId="8" fillId="2" borderId="7" xfId="0">
      <alignment horizontal="center" vertical="center"/>
    </xf>
    <xf numFmtId="0" fontId="8" fillId="2" borderId="7" xfId="0">
      <alignment vertical="center"/>
    </xf>
    <xf numFmtId="0" fontId="13" fillId="2" borderId="20" xfId="0">
      <alignment horizontal="center" vertical="center"/>
    </xf>
    <xf numFmtId="0" fontId="3" fillId="3" borderId="7" xfId="0">
      <alignment horizontal="center" vertical="center"/>
    </xf>
    <xf numFmtId="0" fontId="7" fillId="2" borderId="7" xfId="0">
      <alignment horizontal="center" vertical="center"/>
    </xf>
    <xf numFmtId="0" fontId="3" fillId="2" borderId="7" xfId="0">
      <alignment horizontal="left" vertical="center"/>
    </xf>
    <xf numFmtId="300" fontId="14" fillId="2" borderId="20" xfId="0">
      <alignment horizontal="center" vertical="center"/>
    </xf>
    <xf numFmtId="300" fontId="15" fillId="2" borderId="20" xfId="0">
      <alignment vertical="center"/>
    </xf>
    <xf numFmtId="300" fontId="14" fillId="2" borderId="20" xfId="0">
      <alignment vertical="center"/>
    </xf>
    <xf numFmtId="300" fontId="8" fillId="2" borderId="1" xfId="0">
      <alignment vertical="center" wrapText="true"/>
    </xf>
    <xf numFmtId="300" fontId="8" fillId="2" borderId="1" xfId="0">
      <alignment horizontal="center" vertical="center" wrapText="true"/>
    </xf>
    <xf numFmtId="300" fontId="3" fillId="2" borderId="1" xfId="0">
      <alignment vertical="center" wrapText="true"/>
    </xf>
    <xf numFmtId="300" fontId="3" fillId="2" borderId="1" xfId="0">
      <alignment horizontal="center" vertical="center" wrapText="true"/>
    </xf>
    <xf numFmtId="300" fontId="3" fillId="2" borderId="1" xfId="0">
      <alignment horizontal="center" vertical="center"/>
    </xf>
    <xf numFmtId="300" fontId="8" fillId="2" borderId="1" xfId="0">
      <alignment vertical="center"/>
    </xf>
    <xf numFmtId="300" fontId="3" fillId="2" borderId="1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6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/>
  <dimension ref="AA12"/>
  <sheetViews>
    <sheetView showGridLines="true" workbookViewId="0"/>
  </sheetViews>
  <sheetFormatPr defaultColWidth="9" defaultRowHeight="11.25"/>
  <cols>
    <col min="1" max="1" width="26.125" style="71" customWidth="true"/>
    <col min="2" max="4" width="9.375" style="71" customWidth="true"/>
    <col min="5" max="5" width="17.25" style="71" customWidth="true"/>
    <col min="6" max="6" width="23.5" style="71" customWidth="true"/>
    <col min="7" max="9" width="9.375" style="71" customWidth="true"/>
    <col min="10" max="10" width="21" style="71" customWidth="true"/>
    <col min="11" max="26" width="9" style="71"/>
  </cols>
  <sheetData>
    <row r="1" spans="1:1">
      <c r="A1" s="56" t="s">
        <v>80</v>
      </c>
    </row>
    <row r="2" spans="1:10" ht="18.75" customHeight="true">
      <c r="A2" s="65" t="s">
        <v>81</v>
      </c>
      <c r="B2" s="65" t="s"/>
      <c r="C2" s="65" t="s"/>
      <c r="D2" s="65" t="s"/>
      <c r="E2" s="65" t="s"/>
      <c r="F2" s="65" t="s"/>
      <c r="G2" s="65" t="s"/>
      <c r="H2" s="65" t="s"/>
      <c r="I2" s="65" t="s"/>
      <c r="J2" s="65" t="s"/>
    </row>
    <row r="3" spans="10:10" ht="14.25" customHeight="true">
      <c r="J3" s="56" t="s">
        <v>3</v>
      </c>
    </row>
    <row r="4" spans="1:10" s="69" customFormat="true" ht="21.75" customHeight="true">
      <c r="A4" s="58" t="s">
        <v>56</v>
      </c>
      <c r="B4" s="58" t="s">
        <v>57</v>
      </c>
      <c r="C4" s="58" t="s">
        <v>58</v>
      </c>
      <c r="D4" s="58" t="s">
        <v>59</v>
      </c>
      <c r="E4" s="58" t="s">
        <v>60</v>
      </c>
      <c r="F4" s="58" t="s">
        <v>61</v>
      </c>
      <c r="G4" s="58" t="s">
        <v>57</v>
      </c>
      <c r="H4" s="58" t="s">
        <v>58</v>
      </c>
      <c r="I4" s="58" t="s">
        <v>59</v>
      </c>
      <c r="J4" s="58" t="s">
        <v>60</v>
      </c>
    </row>
    <row r="5" spans="1:10" ht="21.75" customHeight="true">
      <c r="A5" s="59" t="s">
        <v>82</v>
      </c>
      <c r="B5" s="58">
        <v>46400</v>
      </c>
      <c r="C5" s="66">
        <v>-2130</v>
      </c>
      <c r="D5" s="58">
        <f>=SUM(B5:C5)</f>
      </c>
      <c r="E5" s="59" t="s"/>
      <c r="F5" s="59" t="s">
        <v>83</v>
      </c>
      <c r="G5" s="58">
        <v>162699</v>
      </c>
      <c r="H5" s="58">
        <v>12534</v>
      </c>
      <c r="I5" s="67">
        <f>=SUM(G5:H5)</f>
      </c>
      <c r="J5" s="59" t="s"/>
    </row>
    <row r="6" spans="1:10" ht="33" customHeight="true">
      <c r="A6" s="59" t="s">
        <v>65</v>
      </c>
      <c r="B6" s="58">
        <v>81743</v>
      </c>
      <c r="C6" s="66">
        <v>25337</v>
      </c>
      <c r="D6" s="58">
        <f>=SUM(B6:C6)</f>
      </c>
      <c r="E6" s="59" t="s"/>
      <c r="F6" s="59" t="s">
        <v>84</v>
      </c>
      <c r="G6" s="58">
        <v>3342</v>
      </c>
      <c r="H6" s="66">
        <v>-2451</v>
      </c>
      <c r="I6" s="66">
        <f>=SUM(G6:H6)</f>
      </c>
      <c r="J6" s="33" t="s">
        <v>85</v>
      </c>
    </row>
    <row r="7" spans="1:10" ht="21.75" customHeight="true">
      <c r="A7" s="59" t="s">
        <v>86</v>
      </c>
      <c r="B7" s="58">
        <v>31398</v>
      </c>
      <c r="C7" s="66">
        <v>-12356</v>
      </c>
      <c r="D7" s="66">
        <f>=SUM(B7:C7)</f>
      </c>
      <c r="E7" s="59" t="s"/>
      <c r="F7" s="59" t="s">
        <v>66</v>
      </c>
      <c r="G7" s="58">
        <f>=SUM(G8:G9)</f>
      </c>
      <c r="H7" s="58">
        <f>=SUM(H8:H9)</f>
      </c>
      <c r="I7" s="58">
        <f>=SUM(I8:I9)</f>
      </c>
      <c r="J7" s="59" t="s"/>
    </row>
    <row r="8" spans="1:10" ht="21.75" customHeight="true">
      <c r="A8" s="59" t="s">
        <v>73</v>
      </c>
      <c r="B8" s="58">
        <v>6500</v>
      </c>
      <c r="C8" s="66">
        <v>1012</v>
      </c>
      <c r="D8" s="58">
        <f>=SUM(B8:C8)</f>
      </c>
      <c r="E8" s="59" t="s"/>
      <c r="F8" s="59" t="s">
        <v>87</v>
      </c>
      <c r="G8" s="61" t="s"/>
      <c r="H8" s="61">
        <v>265</v>
      </c>
      <c r="I8" s="61">
        <f>=SUM(G8:H8)</f>
      </c>
      <c r="J8" s="59" t="s"/>
    </row>
    <row r="9" spans="1:10" ht="21.75" customHeight="true">
      <c r="A9" s="59" t="s">
        <v>68</v>
      </c>
      <c r="B9" s="58">
        <v>2647</v>
      </c>
      <c r="C9" s="66">
        <v>9905</v>
      </c>
      <c r="D9" s="58">
        <f>=SUM(B9:C9)</f>
      </c>
      <c r="E9" s="33" t="s">
        <v>88</v>
      </c>
      <c r="F9" s="59" t="s">
        <v>89</v>
      </c>
      <c r="G9" s="61">
        <v>2647</v>
      </c>
      <c r="H9" s="61">
        <v>873</v>
      </c>
      <c r="I9" s="61">
        <f>=SUM(G9:H9)</f>
      </c>
      <c r="J9" s="59" t="s"/>
    </row>
    <row r="10" spans="1:10" ht="21.75" customHeight="true">
      <c r="A10" s="68" t="s">
        <v>90</v>
      </c>
      <c r="B10" s="59" t="s"/>
      <c r="C10" s="60">
        <v>8509</v>
      </c>
      <c r="D10" s="59">
        <f>=SUM(B10:C10)</f>
      </c>
      <c r="E10" s="59" t="s"/>
      <c r="F10" s="59" t="s">
        <v>71</v>
      </c>
      <c r="G10" s="58" t="s"/>
      <c r="H10" s="66">
        <v>10547</v>
      </c>
      <c r="I10" s="66">
        <f>=SUM(G10:H10)</f>
      </c>
      <c r="J10" s="59" t="s"/>
    </row>
    <row r="11" spans="1:10" ht="21.75" customHeight="true">
      <c r="A11" s="68" t="s">
        <v>91</v>
      </c>
      <c r="B11" s="59">
        <v>2647</v>
      </c>
      <c r="C11" s="59">
        <v>873</v>
      </c>
      <c r="D11" s="59">
        <f>=SUM(B11:C11)</f>
      </c>
      <c r="E11" s="59" t="s"/>
      <c r="F11" s="59" t="s"/>
      <c r="G11" s="59" t="s"/>
      <c r="H11" s="59" t="s"/>
      <c r="I11" s="59" t="s"/>
      <c r="J11" s="59" t="s"/>
    </row>
    <row r="12" spans="1:10" s="70" customFormat="true" ht="21.75" customHeight="true">
      <c r="A12" s="63" t="s">
        <v>74</v>
      </c>
      <c r="B12" s="63">
        <f>=SUM(B5:B6,B7:B9)</f>
      </c>
      <c r="C12" s="63">
        <f>=SUM(C5:C6,C7:C9)</f>
      </c>
      <c r="D12" s="63">
        <f>=SUM(D5:D6,D7:D9)</f>
      </c>
      <c r="E12" s="63" t="s"/>
      <c r="F12" s="63" t="s">
        <v>75</v>
      </c>
      <c r="G12" s="63">
        <f>=SUM(G5:G7,G10)</f>
      </c>
      <c r="H12" s="63">
        <f>=SUM(H5:H7,H10)</f>
      </c>
      <c r="I12" s="63">
        <f>=SUM(I5:I7,I10)</f>
      </c>
      <c r="J12" s="64" t="s"/>
    </row>
  </sheetData>
  <mergeCells count="1">
    <mergeCell ref="A2:J2"/>
  </mergeCells>
</worksheet>
</file>

<file path=xl/worksheets/sheet2.xml><?xml version="1.0" encoding="utf-8"?>
<worksheet xmlns="http://schemas.openxmlformats.org/spreadsheetml/2006/main">
  <sheetPr/>
  <dimension ref="AA29"/>
  <sheetViews>
    <sheetView showGridLines="true" tabSelected="true" topLeftCell="A4" workbookViewId="0"/>
  </sheetViews>
  <sheetFormatPr defaultColWidth="9" defaultRowHeight="11.25"/>
  <cols>
    <col min="1" max="1" width="5.75" style="74" customWidth="true"/>
    <col min="2" max="2" width="20.125" style="74" customWidth="true"/>
    <col min="3" max="3" width="21.625" style="74" customWidth="true"/>
    <col min="4" max="4" width="14.875" style="74" customWidth="true"/>
    <col min="5" max="5" width="5.75" style="74" customWidth="true"/>
    <col min="6" max="6" width="20.125" style="74" customWidth="true"/>
    <col min="7" max="7" width="21.625" style="74" customWidth="true"/>
    <col min="8" max="8" width="14.875" style="75" customWidth="true"/>
    <col min="9" max="26" width="9" style="74"/>
  </cols>
  <sheetData>
    <row r="1" spans="1:2" ht="15.75" customHeight="true">
      <c r="A1" s="4" t="s">
        <v>1</v>
      </c>
      <c r="B1" s="4" t="s"/>
    </row>
    <row r="2" spans="1:8" ht="17.25" customHeight="true">
      <c r="A2" s="5" t="s">
        <v>2</v>
      </c>
      <c r="B2" s="5" t="s"/>
      <c r="C2" s="5" t="s"/>
      <c r="D2" s="5" t="s"/>
      <c r="E2" s="5" t="s"/>
      <c r="F2" s="5" t="s"/>
      <c r="G2" s="5" t="s"/>
      <c r="H2" s="5" t="s"/>
    </row>
    <row r="3" spans="1:8" ht="13.5" customHeight="true">
      <c r="A3" s="6" t="s"/>
      <c r="B3" s="6" t="s"/>
      <c r="C3" s="6" t="s"/>
      <c r="D3" s="7" t="s"/>
      <c r="E3" s="6" t="s"/>
      <c r="F3" s="6" t="s"/>
      <c r="H3" s="8" t="s">
        <v>3</v>
      </c>
    </row>
    <row r="4" spans="1:8" ht="16.5" customHeight="true">
      <c r="A4" s="9" t="s">
        <v>4</v>
      </c>
      <c r="B4" s="10" t="s"/>
      <c r="C4" s="10" t="s"/>
      <c r="D4" s="11" t="s"/>
      <c r="E4" s="9" t="s">
        <v>5</v>
      </c>
      <c r="F4" s="10" t="s"/>
      <c r="G4" s="10" t="s"/>
      <c r="H4" s="11" t="s"/>
    </row>
    <row r="5" spans="1:8" ht="12.75" customHeight="true">
      <c r="A5" s="12" t="s">
        <v>6</v>
      </c>
      <c r="B5" s="13" t="s">
        <v>7</v>
      </c>
      <c r="C5" s="13" t="s"/>
      <c r="D5" s="14" t="s">
        <v>8</v>
      </c>
      <c r="E5" s="15" t="s">
        <v>6</v>
      </c>
      <c r="F5" s="16" t="s">
        <v>9</v>
      </c>
      <c r="G5" s="16" t="s"/>
      <c r="H5" s="14" t="s">
        <v>8</v>
      </c>
    </row>
    <row r="6" spans="1:8" ht="15" customHeight="true">
      <c r="A6" s="12" t="s"/>
      <c r="B6" s="17" t="s">
        <v>10</v>
      </c>
      <c r="C6" s="18" t="s"/>
      <c r="D6" s="19">
        <f>=D7+D20+D24+D26</f>
        <v>24702</v>
      </c>
      <c r="E6" s="15" t="s"/>
      <c r="F6" s="20" t="s">
        <v>11</v>
      </c>
      <c r="G6" s="20" t="s"/>
      <c r="H6" s="19">
        <f>=SUM(H7:H28)</f>
        <v>24702</v>
      </c>
    </row>
    <row r="7" spans="1:8" ht="15" customHeight="true">
      <c r="A7" s="12" t="s"/>
      <c r="B7" s="21" t="s">
        <v>92</v>
      </c>
      <c r="C7" s="22" t="s"/>
      <c r="D7" s="19">
        <f>=D8+D16</f>
        <v>1135</v>
      </c>
      <c r="E7" s="15" t="s"/>
      <c r="F7" s="16" t="s">
        <v>12</v>
      </c>
      <c r="G7" s="23" t="s">
        <v>13</v>
      </c>
      <c r="H7" s="14">
        <v>5186</v>
      </c>
    </row>
    <row r="8" spans="1:8" s="72" customFormat="true" ht="15" customHeight="true">
      <c r="A8" s="24" t="s"/>
      <c r="B8" s="17" t="s">
        <v>14</v>
      </c>
      <c r="C8" s="18" t="s"/>
      <c r="D8" s="19">
        <f>=SUM(D9:D15)</f>
        <v>22145</v>
      </c>
      <c r="E8" s="25" t="s"/>
      <c r="F8" s="16" t="s"/>
      <c r="G8" s="23" t="s">
        <v>15</v>
      </c>
      <c r="H8" s="14">
        <v>3323</v>
      </c>
    </row>
    <row r="9" spans="1:8" s="72" customFormat="true" ht="15" customHeight="true">
      <c r="A9" s="26">
        <v>1</v>
      </c>
      <c r="B9" s="27" t="s">
        <v>16</v>
      </c>
      <c r="C9" s="28" t="s">
        <v>17</v>
      </c>
      <c r="D9" s="14">
        <f>=-330+3091</f>
        <v>2761</v>
      </c>
      <c r="E9" s="25" t="s"/>
      <c r="F9" s="29" t="s">
        <v>18</v>
      </c>
      <c r="G9" s="23" t="s">
        <v>19</v>
      </c>
      <c r="H9" s="14">
        <v>118</v>
      </c>
    </row>
    <row r="10" spans="1:8" s="72" customFormat="true" ht="15" customHeight="true">
      <c r="A10" s="26">
        <v>2</v>
      </c>
      <c r="B10" s="30" t="s"/>
      <c r="C10" s="28" t="s">
        <v>20</v>
      </c>
      <c r="D10" s="14">
        <v>2018</v>
      </c>
      <c r="E10" s="15">
        <v>1</v>
      </c>
      <c r="F10" s="31" t="s"/>
      <c r="G10" s="23" t="s">
        <v>21</v>
      </c>
      <c r="H10" s="14">
        <v>730</v>
      </c>
    </row>
    <row r="11" spans="1:8" ht="15" customHeight="true">
      <c r="A11" s="26">
        <v>3</v>
      </c>
      <c r="B11" s="30" t="s"/>
      <c r="C11" s="28" t="s">
        <v>22</v>
      </c>
      <c r="D11" s="14">
        <v>1427</v>
      </c>
      <c r="E11" s="15">
        <v>2</v>
      </c>
      <c r="F11" s="31" t="s"/>
      <c r="G11" s="23" t="s">
        <v>23</v>
      </c>
      <c r="H11" s="14">
        <v>142</v>
      </c>
    </row>
    <row r="12" spans="1:8" ht="15" customHeight="true">
      <c r="A12" s="26">
        <v>4</v>
      </c>
      <c r="B12" s="32" t="s"/>
      <c r="C12" s="33" t="s">
        <v>24</v>
      </c>
      <c r="D12" s="14">
        <f>=206+700</f>
        <v>906</v>
      </c>
      <c r="E12" s="15">
        <v>3</v>
      </c>
      <c r="F12" s="31" t="s"/>
      <c r="G12" s="23" t="s">
        <v>25</v>
      </c>
      <c r="H12" s="14">
        <v>230</v>
      </c>
    </row>
    <row r="13" spans="1:8" ht="15" customHeight="true">
      <c r="A13" s="26">
        <v>5</v>
      </c>
      <c r="B13" s="34" t="s">
        <v>26</v>
      </c>
      <c r="C13" s="35" t="s"/>
      <c r="D13" s="14">
        <v>24</v>
      </c>
      <c r="E13" s="15">
        <v>4</v>
      </c>
      <c r="F13" s="31" t="s"/>
      <c r="G13" s="23" t="s">
        <v>27</v>
      </c>
      <c r="H13" s="14">
        <v>187</v>
      </c>
    </row>
    <row r="14" spans="1:8" ht="15" customHeight="true">
      <c r="A14" s="26">
        <v>6</v>
      </c>
      <c r="B14" s="34" t="s">
        <v>28</v>
      </c>
      <c r="C14" s="35" t="s"/>
      <c r="D14" s="14">
        <v>6500</v>
      </c>
      <c r="E14" s="15">
        <v>5</v>
      </c>
      <c r="F14" s="31" t="s"/>
      <c r="G14" s="23" t="s">
        <v>29</v>
      </c>
      <c r="H14" s="14">
        <v>20</v>
      </c>
    </row>
    <row r="15" spans="1:8" ht="15" customHeight="true">
      <c r="A15" s="26">
        <v>7</v>
      </c>
      <c r="B15" s="34" t="s">
        <v>30</v>
      </c>
      <c r="C15" s="35" t="s"/>
      <c r="D15" s="14">
        <f>=177+8332</f>
        <v>8509</v>
      </c>
      <c r="E15" s="15">
        <v>6</v>
      </c>
      <c r="F15" s="36" t="s">
        <v>31</v>
      </c>
      <c r="G15" s="37" t="s"/>
      <c r="H15" s="14">
        <v>873</v>
      </c>
    </row>
    <row r="16" spans="1:8" ht="15" customHeight="true">
      <c r="A16" s="26">
        <v>8</v>
      </c>
      <c r="B16" s="17" t="s">
        <v>32</v>
      </c>
      <c r="C16" s="18" t="s"/>
      <c r="D16" s="19">
        <f>=SUM(D17:D18)</f>
        <v>-21010</v>
      </c>
      <c r="E16" s="15">
        <v>7</v>
      </c>
      <c r="F16" s="36" t="s">
        <v>33</v>
      </c>
      <c r="G16" s="37" t="s"/>
      <c r="H16" s="14">
        <v>612</v>
      </c>
    </row>
    <row r="17" spans="1:8" ht="15" customHeight="true">
      <c r="A17" s="26">
        <v>9</v>
      </c>
      <c r="B17" s="34" t="s">
        <v>34</v>
      </c>
      <c r="C17" s="35" t="s"/>
      <c r="D17" s="14">
        <v>-2130</v>
      </c>
      <c r="E17" s="15">
        <v>8</v>
      </c>
      <c r="F17" s="36" t="s">
        <v>35</v>
      </c>
      <c r="G17" s="37" t="s"/>
      <c r="H17" s="14">
        <f>=426</f>
        <v>426</v>
      </c>
    </row>
    <row r="18" spans="1:8" ht="15" customHeight="true">
      <c r="A18" s="26">
        <v>10</v>
      </c>
      <c r="B18" s="34" t="s">
        <v>36</v>
      </c>
      <c r="C18" s="35" t="s"/>
      <c r="D18" s="14">
        <v>-18880</v>
      </c>
      <c r="E18" s="15">
        <v>9</v>
      </c>
      <c r="F18" s="36" t="s">
        <v>37</v>
      </c>
      <c r="G18" s="37" t="s"/>
      <c r="H18" s="14">
        <v>617</v>
      </c>
    </row>
    <row r="19" spans="1:8" ht="15" customHeight="true">
      <c r="A19" s="12" t="s"/>
      <c r="B19" s="13" t="s"/>
      <c r="C19" s="13" t="s"/>
      <c r="D19" s="38" t="s"/>
      <c r="E19" s="15">
        <v>10</v>
      </c>
      <c r="F19" s="36" t="s">
        <v>38</v>
      </c>
      <c r="G19" s="37" t="s"/>
      <c r="H19" s="14">
        <v>200</v>
      </c>
    </row>
    <row r="20" spans="1:8" ht="15" customHeight="true">
      <c r="A20" s="12" t="s"/>
      <c r="B20" s="21" t="s">
        <v>39</v>
      </c>
      <c r="C20" s="22" t="s"/>
      <c r="D20" s="19">
        <f>=SUM(D21:D22)</f>
        <v>15396</v>
      </c>
      <c r="E20" s="15">
        <v>11</v>
      </c>
      <c r="F20" s="39" t="s">
        <v>40</v>
      </c>
      <c r="G20" s="40" t="s"/>
      <c r="H20" s="14">
        <v>555</v>
      </c>
    </row>
    <row r="21" spans="1:8" ht="15" customHeight="true">
      <c r="A21" s="12">
        <v>11</v>
      </c>
      <c r="B21" s="41" t="s">
        <v>41</v>
      </c>
      <c r="C21" s="42" t="s"/>
      <c r="D21" s="14">
        <f>=800+9032</f>
        <v>9832</v>
      </c>
      <c r="E21" s="15">
        <v>12</v>
      </c>
      <c r="F21" s="36" t="s">
        <v>42</v>
      </c>
      <c r="G21" s="37" t="s"/>
      <c r="H21" s="14">
        <v>600</v>
      </c>
    </row>
    <row r="22" spans="1:8" ht="15" customHeight="true">
      <c r="A22" s="12">
        <v>12</v>
      </c>
      <c r="B22" s="34" t="s">
        <v>43</v>
      </c>
      <c r="C22" s="35" t="s"/>
      <c r="D22" s="43">
        <f>=4313+1251</f>
        <v>5564</v>
      </c>
      <c r="E22" s="15">
        <v>13</v>
      </c>
      <c r="F22" s="36" t="s">
        <v>44</v>
      </c>
      <c r="G22" s="37" t="s"/>
      <c r="H22" s="14">
        <v>13</v>
      </c>
    </row>
    <row r="23" spans="1:8" ht="15" customHeight="true">
      <c r="A23" s="12" t="s"/>
      <c r="B23" s="17" t="s"/>
      <c r="C23" s="18" t="s"/>
      <c r="D23" s="19" t="s"/>
      <c r="E23" s="15">
        <v>14</v>
      </c>
      <c r="F23" s="36" t="s">
        <v>45</v>
      </c>
      <c r="G23" s="37" t="s"/>
      <c r="H23" s="14">
        <f>=201+44</f>
        <v>245</v>
      </c>
    </row>
    <row r="24" spans="1:8" ht="15" customHeight="true">
      <c r="A24" s="12">
        <v>13</v>
      </c>
      <c r="B24" s="44" t="s">
        <v>46</v>
      </c>
      <c r="C24" s="45" t="s"/>
      <c r="D24" s="19">
        <v>873</v>
      </c>
      <c r="E24" s="15">
        <v>15</v>
      </c>
      <c r="F24" s="36" t="s">
        <v>47</v>
      </c>
      <c r="G24" s="37" t="s"/>
      <c r="H24" s="14">
        <v>265</v>
      </c>
    </row>
    <row r="25" spans="1:8" ht="15" customHeight="true">
      <c r="A25" s="12" t="s"/>
      <c r="B25" s="17" t="s"/>
      <c r="C25" s="18" t="s"/>
      <c r="D25" s="43" t="s"/>
      <c r="E25" s="15">
        <v>16</v>
      </c>
      <c r="F25" s="36" t="s">
        <v>48</v>
      </c>
      <c r="G25" s="37" t="s"/>
      <c r="H25" s="14">
        <v>4179</v>
      </c>
    </row>
    <row r="26" spans="1:8" ht="22.5" customHeight="true">
      <c r="A26" s="12">
        <v>14</v>
      </c>
      <c r="B26" s="44" t="s">
        <v>49</v>
      </c>
      <c r="C26" s="45" t="s"/>
      <c r="D26" s="19">
        <v>7298</v>
      </c>
      <c r="E26" s="15">
        <v>17</v>
      </c>
      <c r="F26" s="36" t="s">
        <v>50</v>
      </c>
      <c r="G26" s="37" t="s"/>
      <c r="H26" s="14">
        <v>4208</v>
      </c>
    </row>
    <row r="27" spans="1:8" ht="22.5" customHeight="true">
      <c r="A27" s="12" t="s"/>
      <c r="B27" s="17" t="s"/>
      <c r="C27" s="18" t="s"/>
      <c r="D27" s="19" t="s"/>
      <c r="E27" s="15">
        <v>18</v>
      </c>
      <c r="F27" s="36" t="s">
        <v>51</v>
      </c>
      <c r="G27" s="37" t="s"/>
      <c r="H27" s="14">
        <v>1820</v>
      </c>
    </row>
    <row r="28" spans="1:8" s="73" customFormat="true" ht="15" customHeight="true">
      <c r="A28" s="46" t="s"/>
      <c r="B28" s="47" t="s"/>
      <c r="C28" s="48" t="s"/>
      <c r="D28" s="49" t="s"/>
      <c r="E28" s="50">
        <v>19</v>
      </c>
      <c r="F28" s="51" t="s">
        <v>52</v>
      </c>
      <c r="G28" s="52" t="s"/>
      <c r="H28" s="43">
        <v>153</v>
      </c>
    </row>
    <row r="29" spans="1:8" ht="56.25" customHeight="true">
      <c r="A29" s="53" t="s">
        <v>53</v>
      </c>
      <c r="B29" s="54" t="s"/>
      <c r="C29" s="54" t="s"/>
      <c r="D29" s="54" t="s"/>
      <c r="E29" s="54" t="s"/>
      <c r="F29" s="54" t="s"/>
      <c r="G29" s="54" t="s"/>
      <c r="H29" s="55" t="s"/>
    </row>
  </sheetData>
  <mergeCells count="45">
    <mergeCell ref="A1:B1"/>
    <mergeCell ref="A2:H2"/>
    <mergeCell ref="D3:F3"/>
    <mergeCell ref="A4:D4"/>
    <mergeCell ref="E4:H4"/>
    <mergeCell ref="B5:C5"/>
    <mergeCell ref="F5:G5"/>
    <mergeCell ref="B6:C6"/>
    <mergeCell ref="F6:G6"/>
    <mergeCell ref="B7:C7"/>
    <mergeCell ref="B8:C8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24:C24"/>
    <mergeCell ref="F24:G24"/>
    <mergeCell ref="B19:C19"/>
    <mergeCell ref="F19:G19"/>
    <mergeCell ref="B20:C20"/>
    <mergeCell ref="F20:G20"/>
    <mergeCell ref="B21:C21"/>
    <mergeCell ref="F21:G21"/>
    <mergeCell ref="B28:C28"/>
    <mergeCell ref="F28:G28"/>
    <mergeCell ref="A29:H29"/>
    <mergeCell ref="B9:B12"/>
    <mergeCell ref="F7:F8"/>
    <mergeCell ref="F9:F14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</mergeCells>
</worksheet>
</file>

<file path=xl/worksheets/sheet3.xml><?xml version="1.0" encoding="utf-8"?>
<worksheet xmlns="http://schemas.openxmlformats.org/spreadsheetml/2006/main">
  <sheetPr/>
  <dimension ref="AA11"/>
  <sheetViews>
    <sheetView showGridLines="true" workbookViewId="0"/>
  </sheetViews>
  <sheetFormatPr defaultColWidth="9" defaultRowHeight="11.25"/>
  <cols>
    <col min="1" max="1" width="24.375" style="78" customWidth="true"/>
    <col min="2" max="4" width="8.375" style="78" customWidth="true"/>
    <col min="5" max="5" width="26" style="78" customWidth="true"/>
    <col min="6" max="6" width="17.125" style="78" customWidth="true"/>
    <col min="7" max="9" width="8.25" style="78" customWidth="true"/>
    <col min="10" max="10" width="26" style="78" customWidth="true"/>
    <col min="11" max="26" width="9" style="78"/>
  </cols>
  <sheetData>
    <row r="1" spans="1:1">
      <c r="A1" s="56" t="s">
        <v>54</v>
      </c>
    </row>
    <row r="2" spans="1:10" ht="24.75" customHeight="true">
      <c r="A2" s="57" t="s">
        <v>55</v>
      </c>
      <c r="B2" s="57" t="s"/>
      <c r="C2" s="57" t="s"/>
      <c r="D2" s="57" t="s"/>
      <c r="E2" s="57" t="s"/>
      <c r="F2" s="57" t="s"/>
      <c r="G2" s="57" t="s"/>
      <c r="H2" s="57" t="s"/>
      <c r="I2" s="57" t="s"/>
      <c r="J2" s="57" t="s"/>
    </row>
    <row r="3" spans="10:10" ht="14.25" customHeight="true">
      <c r="J3" s="56" t="s">
        <v>3</v>
      </c>
    </row>
    <row r="4" spans="1:10" s="76" customFormat="true" ht="30" customHeight="true">
      <c r="A4" s="58" t="s">
        <v>56</v>
      </c>
      <c r="B4" s="58" t="s">
        <v>57</v>
      </c>
      <c r="C4" s="58" t="s">
        <v>58</v>
      </c>
      <c r="D4" s="58" t="s">
        <v>59</v>
      </c>
      <c r="E4" s="58" t="s">
        <v>60</v>
      </c>
      <c r="F4" s="58" t="s">
        <v>61</v>
      </c>
      <c r="G4" s="58" t="s">
        <v>57</v>
      </c>
      <c r="H4" s="58" t="s">
        <v>58</v>
      </c>
      <c r="I4" s="58" t="s">
        <v>59</v>
      </c>
      <c r="J4" s="58" t="s">
        <v>60</v>
      </c>
    </row>
    <row r="5" spans="1:10" ht="30" customHeight="true">
      <c r="A5" s="59" t="s">
        <v>62</v>
      </c>
      <c r="B5" s="58">
        <v>24279</v>
      </c>
      <c r="C5" s="58">
        <v>5695</v>
      </c>
      <c r="D5" s="58">
        <f>=SUM(B5:C5)</f>
        <v>29974</v>
      </c>
      <c r="E5" s="33" t="s">
        <v>93</v>
      </c>
      <c r="F5" s="59" t="s">
        <v>63</v>
      </c>
      <c r="G5" s="59">
        <v>19123</v>
      </c>
      <c r="H5" s="60">
        <v>21819</v>
      </c>
      <c r="I5" s="60">
        <f>=SUM(G5:H5)</f>
        <v>40942</v>
      </c>
      <c r="J5" s="33" t="s">
        <v>64</v>
      </c>
    </row>
    <row r="6" spans="1:10" ht="30" customHeight="true">
      <c r="A6" s="59" t="s">
        <v>65</v>
      </c>
      <c r="B6" s="58">
        <v>491</v>
      </c>
      <c r="C6" s="58">
        <v>2677</v>
      </c>
      <c r="D6" s="58">
        <f>=SUM(B6:C6)</f>
        <v>3168</v>
      </c>
      <c r="E6" s="59" t="s"/>
      <c r="F6" s="59" t="s">
        <v>66</v>
      </c>
      <c r="G6" s="59">
        <v>1465</v>
      </c>
      <c r="H6" s="60">
        <f>=14+1243</f>
        <v>1257</v>
      </c>
      <c r="I6" s="60">
        <f>=SUM(G6:H6)</f>
        <v>2722</v>
      </c>
      <c r="J6" s="33" t="s">
        <v>67</v>
      </c>
    </row>
    <row r="7" spans="1:10" ht="30" customHeight="true">
      <c r="A7" s="59" t="s">
        <v>68</v>
      </c>
      <c r="B7" s="58">
        <f>=SUM(B8:B9)</f>
        <v>1318</v>
      </c>
      <c r="C7" s="58">
        <f>=SUM(C8:C9)</f>
        <v>24357</v>
      </c>
      <c r="D7" s="58">
        <f>=SUM(D8:D9)</f>
        <v>25675</v>
      </c>
      <c r="E7" s="59" t="s"/>
      <c r="F7" s="59" t="s">
        <v>69</v>
      </c>
      <c r="G7" s="59">
        <v>8500</v>
      </c>
      <c r="H7" s="60">
        <v>6500</v>
      </c>
      <c r="I7" s="60">
        <f>=SUM(G7:H7)</f>
        <v>15000</v>
      </c>
      <c r="J7" s="33" t="s"/>
    </row>
    <row r="8" spans="1:10" ht="30" customHeight="true">
      <c r="A8" s="59" t="s">
        <v>70</v>
      </c>
      <c r="B8" s="61" t="s"/>
      <c r="C8" s="62">
        <v>23100</v>
      </c>
      <c r="D8" s="62">
        <v>23100</v>
      </c>
      <c r="E8" s="59" t="s"/>
      <c r="F8" s="59" t="s">
        <v>71</v>
      </c>
      <c r="G8" s="59" t="s"/>
      <c r="H8" s="60">
        <v>2773</v>
      </c>
      <c r="I8" s="60">
        <f>=SUM(G8:H8)</f>
        <v>2773</v>
      </c>
      <c r="J8" s="59" t="s"/>
    </row>
    <row r="9" spans="1:10" ht="30" customHeight="true">
      <c r="A9" s="59" t="s">
        <v>72</v>
      </c>
      <c r="B9" s="59">
        <v>1318</v>
      </c>
      <c r="C9" s="59">
        <v>1257</v>
      </c>
      <c r="D9" s="60">
        <f>=SUM(B9:C9)</f>
        <v>2575</v>
      </c>
      <c r="E9" s="59" t="s"/>
      <c r="F9" s="59" t="s"/>
      <c r="G9" s="59" t="s"/>
      <c r="H9" s="59" t="s"/>
      <c r="I9" s="59" t="s"/>
      <c r="J9" s="59" t="s"/>
    </row>
    <row r="10" spans="1:10" ht="30" customHeight="true">
      <c r="A10" s="59" t="s">
        <v>73</v>
      </c>
      <c r="B10" s="58">
        <v>3000</v>
      </c>
      <c r="C10" s="58">
        <v>-380</v>
      </c>
      <c r="D10" s="58">
        <f>=SUM(B10:C10)</f>
        <v>2620</v>
      </c>
      <c r="E10" s="59" t="s"/>
      <c r="F10" s="59" t="s"/>
      <c r="G10" s="59" t="s"/>
      <c r="H10" s="60" t="s"/>
      <c r="I10" s="60" t="s"/>
      <c r="J10" s="59" t="s"/>
    </row>
    <row r="11" spans="1:10" s="77" customFormat="true" ht="30" customHeight="true">
      <c r="A11" s="63" t="s">
        <v>74</v>
      </c>
      <c r="B11" s="63">
        <f>=SUM(B5:B7,B10)</f>
        <v>29088</v>
      </c>
      <c r="C11" s="63">
        <f>=SUM(C5:C7,C10)</f>
        <v>32349</v>
      </c>
      <c r="D11" s="63">
        <f>=SUM(D5:D7,D10)</f>
        <v>61437</v>
      </c>
      <c r="E11" s="63" t="s"/>
      <c r="F11" s="63" t="s">
        <v>75</v>
      </c>
      <c r="G11" s="63">
        <f>=SUM(G5:G10)</f>
        <v>29088</v>
      </c>
      <c r="H11" s="63">
        <f>=SUM(H5:H10)</f>
        <v>32349</v>
      </c>
      <c r="I11" s="63">
        <f>=SUM(I5:I10)</f>
        <v>61437</v>
      </c>
      <c r="J11" s="64" t="s"/>
    </row>
  </sheetData>
  <mergeCells count="1">
    <mergeCell ref="A2:J2"/>
  </mergeCells>
</worksheet>
</file>

<file path=xl/worksheets/sheet4.xml><?xml version="1.0" encoding="utf-8"?>
<worksheet xmlns="http://schemas.openxmlformats.org/spreadsheetml/2006/main">
  <sheetPr/>
  <dimension ref="AA9"/>
  <sheetViews>
    <sheetView showGridLines="true" workbookViewId="0"/>
  </sheetViews>
  <sheetFormatPr defaultColWidth="9" defaultRowHeight="11.25"/>
  <cols>
    <col min="1" max="1" width="17.5" style="78" customWidth="true"/>
    <col min="2" max="4" width="10.625" style="78" customWidth="true"/>
    <col min="5" max="5" width="10.25" style="78" customWidth="true"/>
    <col min="6" max="6" width="15" style="78" customWidth="true"/>
    <col min="7" max="9" width="10.625" style="78" customWidth="true"/>
    <col min="10" max="10" width="12.375" style="78" customWidth="true"/>
    <col min="11" max="26" width="9" style="78"/>
  </cols>
  <sheetData>
    <row r="1" spans="1:1">
      <c r="A1" s="56" t="s">
        <v>76</v>
      </c>
    </row>
    <row r="2" spans="1:10" ht="24.75" customHeight="true">
      <c r="A2" s="57" t="s">
        <v>77</v>
      </c>
      <c r="B2" s="57" t="s"/>
      <c r="C2" s="57" t="s"/>
      <c r="D2" s="57" t="s"/>
      <c r="E2" s="57" t="s"/>
      <c r="F2" s="57" t="s"/>
      <c r="G2" s="57" t="s"/>
      <c r="H2" s="57" t="s"/>
      <c r="I2" s="57" t="s"/>
      <c r="J2" s="57" t="s"/>
    </row>
    <row r="3" spans="10:10" ht="14.25" customHeight="true">
      <c r="J3" s="56" t="s">
        <v>3</v>
      </c>
    </row>
    <row r="4" spans="1:10" s="76" customFormat="true" ht="21.75" customHeight="true">
      <c r="A4" s="58" t="s">
        <v>56</v>
      </c>
      <c r="B4" s="58" t="s">
        <v>57</v>
      </c>
      <c r="C4" s="58" t="s">
        <v>58</v>
      </c>
      <c r="D4" s="58" t="s">
        <v>59</v>
      </c>
      <c r="E4" s="58" t="s">
        <v>60</v>
      </c>
      <c r="F4" s="58" t="s">
        <v>61</v>
      </c>
      <c r="G4" s="58" t="s">
        <v>57</v>
      </c>
      <c r="H4" s="58" t="s">
        <v>58</v>
      </c>
      <c r="I4" s="58" t="s">
        <v>59</v>
      </c>
      <c r="J4" s="58" t="s">
        <v>60</v>
      </c>
    </row>
    <row r="5" spans="1:10" ht="37.5" customHeight="true">
      <c r="A5" s="59" t="s">
        <v>78</v>
      </c>
      <c r="B5" s="59">
        <v>200</v>
      </c>
      <c r="C5" s="59">
        <v>81</v>
      </c>
      <c r="D5" s="59">
        <f>=SUM(B5:C5)</f>
        <v>281</v>
      </c>
      <c r="E5" s="33" t="s"/>
      <c r="F5" s="59" t="s">
        <v>79</v>
      </c>
      <c r="G5" s="59">
        <v>140</v>
      </c>
      <c r="H5" s="60">
        <v>57</v>
      </c>
      <c r="I5" s="60">
        <f>=SUM(G5:H5)</f>
        <v>197</v>
      </c>
      <c r="J5" s="33" t="s"/>
    </row>
    <row r="6" spans="1:10" ht="33" customHeight="true">
      <c r="A6" s="59" t="s"/>
      <c r="B6" s="59" t="s"/>
      <c r="C6" s="59" t="s"/>
      <c r="D6" s="59" t="s"/>
      <c r="E6" s="59" t="s"/>
      <c r="F6" s="59" t="s">
        <v>69</v>
      </c>
      <c r="G6" s="59">
        <v>60</v>
      </c>
      <c r="H6" s="60">
        <v>24</v>
      </c>
      <c r="I6" s="60">
        <f>=SUM(G6:H6)</f>
        <v>84</v>
      </c>
      <c r="J6" s="33" t="s"/>
    </row>
    <row r="7" spans="1:10" ht="21.75" customHeight="true">
      <c r="A7" s="59" t="s"/>
      <c r="B7" s="59" t="s"/>
      <c r="C7" s="59" t="s"/>
      <c r="D7" s="59" t="s"/>
      <c r="E7" s="59" t="s"/>
      <c r="F7" s="59" t="s"/>
      <c r="G7" s="59" t="s"/>
      <c r="H7" s="60" t="s"/>
      <c r="I7" s="60" t="s"/>
      <c r="J7" s="59" t="s"/>
    </row>
    <row r="8" spans="1:10" ht="21.75" customHeight="true">
      <c r="A8" s="59" t="s"/>
      <c r="B8" s="59" t="s"/>
      <c r="C8" s="59" t="s"/>
      <c r="D8" s="59" t="s"/>
      <c r="E8" s="59" t="s"/>
      <c r="F8" s="59" t="s"/>
      <c r="G8" s="59" t="s"/>
      <c r="H8" s="59" t="s"/>
      <c r="I8" s="59" t="s"/>
      <c r="J8" s="59" t="s"/>
    </row>
    <row r="9" spans="1:10" s="77" customFormat="true" ht="21.75" customHeight="true">
      <c r="A9" s="63" t="s">
        <v>74</v>
      </c>
      <c r="B9" s="63">
        <f>=SUM(B5:B8)</f>
        <v>200</v>
      </c>
      <c r="C9" s="63">
        <f>=SUM(C5:C8)</f>
        <v>81</v>
      </c>
      <c r="D9" s="63">
        <f>=SUM(B9:C9)</f>
        <v>281</v>
      </c>
      <c r="E9" s="63" t="s"/>
      <c r="F9" s="63" t="s">
        <v>75</v>
      </c>
      <c r="G9" s="63">
        <f>=SUM(G5:G7)</f>
        <v>200</v>
      </c>
      <c r="H9" s="63">
        <f>=SUM(H5:H7)</f>
        <v>81</v>
      </c>
      <c r="I9" s="63">
        <f>=SUM(I5:I7)</f>
        <v>281</v>
      </c>
      <c r="J9" s="64" t="s"/>
    </row>
  </sheetData>
  <mergeCells count="1">
    <mergeCell ref="A2:J2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2025-01-03T16:26:31Z</dcterms:created>
  <dcterms:modified xsi:type="dcterms:W3CDTF">2025-01-03T16:26:31Z</dcterms:modified>
</cp:coreProperties>
</file>